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Lead Sources" state="visible" r:id="rId5"/>
    <sheet sheetId="3" name="Break-Even Calculator" state="visible" r:id="rId6"/>
    <sheet sheetId="4" name="Monthly Tracker" state="visible" r:id="rId7"/>
  </sheets>
  <calcPr calcId="171027" fullCalcOnLoad="1"/>
</workbook>
</file>

<file path=xl/sharedStrings.xml><?xml version="1.0" encoding="utf-8"?>
<sst xmlns="http://schemas.openxmlformats.org/spreadsheetml/2006/main" count="102" uniqueCount="90">
  <si>
    <t>Lead Source Scorecard</t>
  </si>
  <si>
    <t>Work out what every lead source actually earns you — and the most you can afford to pay for a lead.</t>
  </si>
  <si>
    <t>What it does</t>
  </si>
  <si>
    <t>•</t>
  </si>
  <si>
    <t>Ranks every lead source you use by the profit it leaves you after you have paid for the leads.</t>
  </si>
  <si>
    <t>Tells you your break-even cost per lead — above that price, a source costs you money to run.</t>
  </si>
  <si>
    <t>Tracks cost per lead, close rate, cost per job and return, month by month.</t>
  </si>
  <si>
    <t>How to use it</t>
  </si>
  <si>
    <t>Step 1</t>
  </si>
  <si>
    <t>Open the "Lead Sources" tab and put one lead source on each row — Google Ads, a lead broker, door hangers, referrals, LeadChuck, whatever you use.</t>
  </si>
  <si>
    <t>Step 2</t>
  </si>
  <si>
    <t>Fill in the gold columns only: what you spent last month, how many leads it produced, how many turned into jobs, your average job value and your gross margin.</t>
  </si>
  <si>
    <t>Step 3</t>
  </si>
  <si>
    <t>Everything grey is worked out for you. Read the last column — it tells you to scale, keep or cut each source.</t>
  </si>
  <si>
    <t>Step 4</t>
  </si>
  <si>
    <t>Use the "Break-Even Calculator" tab before you agree to any lead price, and "Monthly Tracker" to watch the trend.</t>
  </si>
  <si>
    <t>Colour key</t>
  </si>
  <si>
    <t>Gold</t>
  </si>
  <si>
    <t>You type here. These are your numbers.</t>
  </si>
  <si>
    <t>Grey</t>
  </si>
  <si>
    <t>Worked out for you. Typing here deletes the formula.</t>
  </si>
  <si>
    <t>This workbook is free. Keep it, copy it, send it to anyone who needs it.</t>
  </si>
  <si>
    <t>Built by LeadChuck  ·  Pay-per-lead  ·  ACH only, never cards  ·  leadchuck.com</t>
  </si>
  <si>
    <t>Fill in the gold columns. Everything grey is calculated. One lead source per row.</t>
  </si>
  <si>
    <t>Lead source</t>
  </si>
  <si>
    <t>Monthly spend</t>
  </si>
  <si>
    <t>Leads received</t>
  </si>
  <si>
    <t>Jobs won</t>
  </si>
  <si>
    <t>Average job value</t>
  </si>
  <si>
    <t>Gross margin %</t>
  </si>
  <si>
    <t>Cost per lead</t>
  </si>
  <si>
    <t>Close rate</t>
  </si>
  <si>
    <t>Cost per job</t>
  </si>
  <si>
    <t>Revenue</t>
  </si>
  <si>
    <t>Gross profit</t>
  </si>
  <si>
    <t>Profit after lead spend</t>
  </si>
  <si>
    <t>Return per $1 spent</t>
  </si>
  <si>
    <t>Lead spend as % of revenue</t>
  </si>
  <si>
    <t>Break-even cost per lead</t>
  </si>
  <si>
    <t>Headroom per lead</t>
  </si>
  <si>
    <t>Verdict</t>
  </si>
  <si>
    <t>Replace with your real numbers</t>
  </si>
  <si>
    <t>ALL SOURCES</t>
  </si>
  <si>
    <t>Break-even cost per lead is what one lead is worth to you: your profit on a job multiplied by how often a lead becomes one. Pay above it and the source costs you money, however busy it makes you feel.</t>
  </si>
  <si>
    <t>Break-Even Calculator</t>
  </si>
  <si>
    <t>Before you agree to any lead price, check it against these two numbers.</t>
  </si>
  <si>
    <t>Your numbers</t>
  </si>
  <si>
    <t>What a typical job invoices at.</t>
  </si>
  <si>
    <t>Gross profit %</t>
  </si>
  <si>
    <t>What is left after materials and labour — before overhead.</t>
  </si>
  <si>
    <t>Close rate — jobs per 100 leads</t>
  </si>
  <si>
    <t>40 jobs from 100 leads is 40%. Be honest; optimism here is expensive.</t>
  </si>
  <si>
    <t>What a lead is worth to you</t>
  </si>
  <si>
    <t>Gross profit on one job</t>
  </si>
  <si>
    <t>Job value × margin.</t>
  </si>
  <si>
    <t>Pay exactly this and you make nothing. Pay more and the source loses you money.</t>
  </si>
  <si>
    <t>Price that returns 2× your spend</t>
  </si>
  <si>
    <t>A sensible ceiling for a source you are still testing.</t>
  </si>
  <si>
    <t>Price that returns 3× your spend</t>
  </si>
  <si>
    <t>Buy at this price and lead generation comfortably pays for itself.</t>
  </si>
  <si>
    <t>Someone quoted you a price — can you make it work?</t>
  </si>
  <si>
    <t>Price you are being asked per lead</t>
  </si>
  <si>
    <t>What the seller wants.</t>
  </si>
  <si>
    <t>Close rate you would need to break even</t>
  </si>
  <si>
    <t>Using the job value and margin above.</t>
  </si>
  <si>
    <t>Jobs per 100 leads you would need</t>
  </si>
  <si>
    <t>If that is above what you actually close, walk away.</t>
  </si>
  <si>
    <t>Your verdict at your real close rate</t>
  </si>
  <si>
    <t>Compares the asking price with your break-even.</t>
  </si>
  <si>
    <t>The trap this catches: a cheap lead is not automatically a good one, and an expensive lead is not automatically a bad one. Only the close rate and the margin decide.</t>
  </si>
  <si>
    <t>Monthly Tracker</t>
  </si>
  <si>
    <t>Same four gold numbers every month. The trend is what tells you whether it is working.</t>
  </si>
  <si>
    <t>Month</t>
  </si>
  <si>
    <t>Lead spend</t>
  </si>
  <si>
    <t>Leads</t>
  </si>
  <si>
    <t>Revenue booked</t>
  </si>
  <si>
    <t>Revenue per $1 spent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</si>
  <si>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</si>
  <si>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</si>
  <si>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</si>
  <si>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</si>
  <si>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</si>
  <si>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</si>
  <si>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</si>
  <si>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</si>
  <si>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</si>
  <si>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</si>
  <si>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</si>
  <si>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</si>
  <si>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 TO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</si>
</sst>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&quot;$&quot;#,##0"/>
    <numFmt numFmtId="165" formatCode="&quot;$&quot;#,##0.00"/>
    <numFmt numFmtId="166" formatCode="0.00&quot;x&quot;"/>
    <numFmt numFmtId="167" formatCode="0.0%"/>
    <numFmt numFmtId="168" formatCode="0.0"/>
  </numFmts>
  <fonts count="15" x14ac:knownFonts="1">
    <font>
      <color theme="1"/>
      <family val="2"/>
      <scheme val="minor"/>
      <sz val="11"/>
      <name val="Calibri"/>
    </font>
    <font>
      <b/>
      <color rgb="FF121C2A"/>
      <sz val="26"/>
      <name val="Arial"/>
    </font>
    <font>
      <color rgb="FF2D6A4F"/>
      <sz val="12"/>
      <name val="Arial"/>
    </font>
    <font>
      <b/>
      <color rgb="FF002E1A"/>
      <sz val="13"/>
      <name val="Arial"/>
    </font>
    <font>
      <color rgb="FF121C2A"/>
      <sz val="11"/>
      <name val="Arial"/>
    </font>
    <font>
      <b/>
      <color rgb="FFC49A27"/>
      <sz val="11"/>
      <name val="Arial"/>
    </font>
    <font>
      <b/>
      <color rgb="FF121C2A"/>
      <sz val="11"/>
      <name val="Arial"/>
    </font>
    <font>
      <i/>
      <color rgb="FF2D6A4F"/>
      <sz val="11"/>
      <name val="Arial"/>
    </font>
    <font>
      <b/>
      <color rgb="FFFFFFFF"/>
      <sz val="10"/>
      <name val="Arial"/>
    </font>
    <font>
      <b/>
      <color rgb="FFFFFFFF"/>
      <sz val="16"/>
      <name val="Arial"/>
    </font>
    <font>
      <color rgb="FFFFFFFF"/>
      <sz val="10"/>
      <name val="Arial"/>
    </font>
    <font>
      <b/>
      <color rgb="FF121C2A"/>
      <sz val="10"/>
      <name val="Arial"/>
    </font>
    <font>
      <b/>
      <color rgb="FFFFFFFF"/>
      <sz val="11"/>
      <name val="Arial"/>
    </font>
    <font>
      <i/>
      <color rgb="FF2D6A4F"/>
      <sz val="10"/>
      <name val="Arial"/>
    </font>
    <font>
      <b/>
      <color rgb="FF002E1A"/>
      <sz val="12"/>
      <name val="Arial"/>
    </font>
  </fonts>
  <fills count="7">
    <fill>
      <patternFill patternType="none"/>
    </fill>
    <fill>
      <patternFill patternType="gray125"/>
    </fill>
    <fill>
      <patternFill patternType="solid">
        <fgColor rgb="FF002E1A"/>
      </patternFill>
    </fill>
    <fill>
      <patternFill patternType="solid">
        <fgColor rgb="FFFFF6DC"/>
      </patternFill>
    </fill>
    <fill>
      <patternFill patternType="solid">
        <fgColor rgb="FFF1F3F5"/>
      </patternFill>
    </fill>
    <fill>
      <patternFill patternType="solid">
        <fgColor rgb="FF2D6A4F"/>
      </patternFill>
    </fill>
    <fill>
      <patternFill patternType="solid">
        <fgColor rgb="FFC49A27"/>
      </patternFill>
    </fill>
  </fills>
  <borders count="4">
    <border>
      <left/>
      <right/>
      <top/>
      <bottom/>
      <diagonal/>
    </border>
    <border>
      <left/>
      <right/>
      <top/>
      <bottom style="hair">
        <color rgb="FFDDE2E7"/>
      </bottom>
      <diagonal/>
    </border>
    <border>
      <left style="thin">
        <color rgb="FFDDE2E7"/>
      </left>
      <right style="thin">
        <color rgb="FFDDE2E7"/>
      </right>
      <top style="thin">
        <color rgb="FFDDE2E7"/>
      </top>
      <bottom style="thin">
        <color rgb="FFDDE2E7"/>
      </bottom>
      <diagonal/>
    </border>
    <border>
      <left style="hair">
        <color rgb="FFDDE2E7"/>
      </left>
      <right style="hair">
        <color rgb="FFDDE2E7"/>
      </right>
      <top style="hair">
        <color rgb="FFDDE2E7"/>
      </top>
      <bottom style="hair">
        <color rgb="FFDDE2E7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1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right" vertical="top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top" wrapText="1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 indent="1"/>
    </xf>
    <xf numFmtId="0" fontId="10" fillId="5" borderId="0" xfId="0" applyFont="1" applyFill="1" applyAlignment="1">
      <alignment horizontal="left" vertical="center" indent="1"/>
    </xf>
    <xf numFmtId="0" fontId="11" fillId="6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/>
    </xf>
    <xf numFmtId="164" fontId="4" fillId="3" borderId="3" xfId="0" applyNumberFormat="1" applyFont="1" applyFill="1" applyBorder="1" applyAlignment="1">
      <alignment horizontal="left" vertical="center"/>
    </xf>
    <xf numFmtId="9" fontId="4" fillId="3" borderId="3" xfId="0" applyNumberFormat="1" applyFont="1" applyFill="1" applyBorder="1" applyAlignment="1">
      <alignment horizontal="left" vertical="center"/>
    </xf>
    <xf numFmtId="165" fontId="4" fillId="4" borderId="3" xfId="0" applyNumberFormat="1" applyFont="1" applyFill="1" applyBorder="1" applyAlignment="1">
      <alignment horizontal="right" vertical="center"/>
    </xf>
    <xf numFmtId="9" fontId="4" fillId="4" borderId="3" xfId="0" applyNumberFormat="1" applyFont="1" applyFill="1" applyBorder="1" applyAlignment="1">
      <alignment horizontal="right" vertical="center"/>
    </xf>
    <xf numFmtId="164" fontId="4" fillId="4" borderId="3" xfId="0" applyNumberFormat="1" applyFont="1" applyFill="1" applyBorder="1" applyAlignment="1">
      <alignment horizontal="right" vertical="center"/>
    </xf>
    <xf numFmtId="166" fontId="4" fillId="4" borderId="3" xfId="0" applyNumberFormat="1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 indent="1"/>
    </xf>
    <xf numFmtId="164" fontId="12" fillId="2" borderId="0" xfId="0" applyNumberFormat="1" applyFont="1" applyFill="1" applyAlignment="1">
      <alignment horizontal="right" vertical="center"/>
    </xf>
    <xf numFmtId="0" fontId="12" fillId="2" borderId="0" xfId="0" applyFont="1" applyFill="1" applyAlignment="1">
      <alignment horizontal="right" vertical="center"/>
    </xf>
    <xf numFmtId="9" fontId="12" fillId="2" borderId="0" xfId="0" applyNumberFormat="1" applyFont="1" applyFill="1" applyAlignment="1">
      <alignment horizontal="right" vertical="center"/>
    </xf>
    <xf numFmtId="165" fontId="12" fillId="2" borderId="0" xfId="0" applyNumberFormat="1" applyFont="1" applyFill="1" applyAlignment="1">
      <alignment horizontal="right" vertical="center"/>
    </xf>
    <xf numFmtId="166" fontId="12" fillId="2" borderId="0" xfId="0" applyNumberFormat="1" applyFont="1" applyFill="1" applyAlignment="1">
      <alignment horizontal="right" vertical="center"/>
    </xf>
    <xf numFmtId="0" fontId="13" fillId="0" borderId="0" xfId="0" applyFont="1" applyAlignment="1">
      <alignment horizontal="left" vertical="center" indent="1"/>
    </xf>
    <xf numFmtId="0" fontId="4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164" fontId="14" fillId="4" borderId="3" xfId="0" applyNumberFormat="1" applyFont="1" applyFill="1" applyBorder="1" applyAlignment="1">
      <alignment horizontal="right" vertical="center"/>
    </xf>
    <xf numFmtId="165" fontId="14" fillId="4" borderId="3" xfId="0" applyNumberFormat="1" applyFont="1" applyFill="1" applyBorder="1" applyAlignment="1">
      <alignment horizontal="right" vertical="center"/>
    </xf>
    <xf numFmtId="165" fontId="4" fillId="3" borderId="3" xfId="0" applyNumberFormat="1" applyFont="1" applyFill="1" applyBorder="1" applyAlignment="1">
      <alignment horizontal="left" vertical="center"/>
    </xf>
    <xf numFmtId="167" fontId="14" fillId="4" borderId="3" xfId="0" applyNumberFormat="1" applyFont="1" applyFill="1" applyBorder="1" applyAlignment="1">
      <alignment horizontal="right" vertical="center"/>
    </xf>
    <xf numFmtId="168" fontId="14" fillId="4" borderId="3" xfId="0" applyNumberFormat="1" applyFont="1" applyFill="1" applyBorder="1" applyAlignment="1">
      <alignment horizontal="right" vertical="center"/>
    </xf>
    <xf numFmtId="0" fontId="14" fillId="4" borderId="3" xfId="0" applyFont="1" applyFill="1" applyBorder="1" applyAlignment="1">
      <alignment horizontal="right" vertical="center"/>
    </xf>
    <xf numFmtId="0" fontId="7" fillId="0" borderId="0" xfId="0" applyFont="1" applyAlignment="1">
      <alignment vertical="center" wrapText="1"/>
    </xf>
  </cellXfs>
  <cellStyles count="1">
    <cellStyle name="Normal" xfId="0" builtinId="0"/>
  </cellStyles>
  <dxfs count="2">
    <dxf>
      <font>
        <b/>
        <color rgb="FF9B1C1C"/>
      </font>
    </dxf>
    <dxf>
      <font>
        <b/>
        <color rgb="FF16653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0</xdr:colOff>
      <xdr:row>1</xdr:row>
      <xdr:rowOff>20000</xdr:rowOff>
    </xdr:from>
    <xdr:ext cx="26670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E1A"/>
  </sheetPr>
  <dimension ref="A1:D27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22" customWidth="1"/>
    <col min="3" max="3" width="78" customWidth="1"/>
    <col min="4" max="4" width="3" customWidth="1"/>
  </cols>
  <sheetData>
    <row r="1" ht="20" customHeight="1" spans="1:4" x14ac:dyDescent="0.25">
      <c r="A1" s="1"/>
      <c r="B1" s="1"/>
      <c r="C1" s="1"/>
      <c r="D1" s="1"/>
    </row>
    <row r="2" ht="20" customHeight="1" spans="1:4" x14ac:dyDescent="0.25">
      <c r="A2" s="1"/>
      <c r="B2" s="1"/>
      <c r="C2" s="1"/>
      <c r="D2" s="1"/>
    </row>
    <row r="3" ht="20" customHeight="1" spans="1:4" x14ac:dyDescent="0.25">
      <c r="A3" s="1"/>
      <c r="B3" s="1"/>
      <c r="C3" s="1"/>
      <c r="D3" s="1"/>
    </row>
    <row r="4" ht="20" customHeight="1" spans="1:4" x14ac:dyDescent="0.25">
      <c r="A4" s="1"/>
      <c r="B4" s="1"/>
      <c r="C4" s="1"/>
      <c r="D4" s="1"/>
    </row>
    <row r="5" ht="20" customHeight="1" spans="1:4" x14ac:dyDescent="0.25">
      <c r="A5" s="1"/>
      <c r="B5" s="1"/>
      <c r="C5" s="1"/>
      <c r="D5" s="1"/>
    </row>
    <row r="7" ht="36" customHeight="1" spans="2:3" x14ac:dyDescent="0.25">
      <c r="B7" s="2" t="s">
        <v>0</v>
      </c>
      <c r="C7" s="2"/>
    </row>
    <row r="8" ht="20" customHeight="1" spans="2:3" x14ac:dyDescent="0.25">
      <c r="B8" s="3" t="s">
        <v>1</v>
      </c>
      <c r="C8" s="3"/>
    </row>
    <row r="10" ht="24" customHeight="1" spans="2:3" x14ac:dyDescent="0.25">
      <c r="B10" s="4" t="s">
        <v>2</v>
      </c>
      <c r="C10" s="4"/>
    </row>
    <row r="11" ht="30" customHeight="1" spans="2:3" x14ac:dyDescent="0.25">
      <c r="B11" s="5" t="s">
        <v>3</v>
      </c>
      <c r="C11" s="6" t="s">
        <v>4</v>
      </c>
    </row>
    <row r="12" ht="30" customHeight="1" spans="2:3" x14ac:dyDescent="0.25">
      <c r="B12" s="5" t="s">
        <v>3</v>
      </c>
      <c r="C12" s="6" t="s">
        <v>5</v>
      </c>
    </row>
    <row r="13" ht="30" customHeight="1" spans="2:3" x14ac:dyDescent="0.25">
      <c r="B13" s="5" t="s">
        <v>3</v>
      </c>
      <c r="C13" s="6" t="s">
        <v>6</v>
      </c>
    </row>
    <row r="15" ht="24" customHeight="1" spans="2:3" x14ac:dyDescent="0.25">
      <c r="B15" s="4" t="s">
        <v>7</v>
      </c>
      <c r="C15" s="4"/>
    </row>
    <row r="16" ht="34" customHeight="1" spans="2:3" x14ac:dyDescent="0.25">
      <c r="B16" s="7" t="s">
        <v>8</v>
      </c>
      <c r="C16" s="6" t="s">
        <v>9</v>
      </c>
    </row>
    <row r="17" ht="34" customHeight="1" spans="2:3" x14ac:dyDescent="0.25">
      <c r="B17" s="7" t="s">
        <v>10</v>
      </c>
      <c r="C17" s="6" t="s">
        <v>11</v>
      </c>
    </row>
    <row r="18" ht="34" customHeight="1" spans="2:3" x14ac:dyDescent="0.25">
      <c r="B18" s="7" t="s">
        <v>12</v>
      </c>
      <c r="C18" s="6" t="s">
        <v>13</v>
      </c>
    </row>
    <row r="19" ht="34" customHeight="1" spans="2:3" x14ac:dyDescent="0.25">
      <c r="B19" s="7" t="s">
        <v>14</v>
      </c>
      <c r="C19" s="6" t="s">
        <v>15</v>
      </c>
    </row>
    <row r="21" ht="24" customHeight="1" spans="2:3" x14ac:dyDescent="0.25">
      <c r="B21" s="4" t="s">
        <v>16</v>
      </c>
      <c r="C21" s="4"/>
    </row>
    <row r="22" ht="22" customHeight="1" spans="2:3" x14ac:dyDescent="0.25">
      <c r="B22" s="8" t="s">
        <v>17</v>
      </c>
      <c r="C22" s="6" t="s">
        <v>18</v>
      </c>
    </row>
    <row r="23" ht="22" customHeight="1" spans="2:3" x14ac:dyDescent="0.25">
      <c r="B23" s="9" t="s">
        <v>19</v>
      </c>
      <c r="C23" s="6" t="s">
        <v>20</v>
      </c>
    </row>
    <row r="25" ht="24" customHeight="1" spans="2:3" x14ac:dyDescent="0.25">
      <c r="B25" s="10" t="s">
        <v>21</v>
      </c>
      <c r="C25" s="10"/>
    </row>
    <row r="27" ht="24" customHeight="1" spans="1:4" x14ac:dyDescent="0.25">
      <c r="A27" s="11" t="s">
        <v>22</v>
      </c>
      <c r="B27" s="11"/>
      <c r="C27" s="11"/>
      <c r="D27" s="11"/>
    </row>
  </sheetData>
  <mergeCells count="7">
    <mergeCell ref="B7:C7"/>
    <mergeCell ref="B8:C8"/>
    <mergeCell ref="B10:C10"/>
    <mergeCell ref="B15:C15"/>
    <mergeCell ref="B21:C21"/>
    <mergeCell ref="B25:C25"/>
    <mergeCell ref="A27:D27"/>
  </mergeCells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49A27"/>
  </sheetPr>
  <dimension ref="A1:Q21"/>
  <sheetViews>
    <sheetView workbookViewId="0" showGridLines="0">
      <pane xSplit="1" ySplit="4" topLeftCell="B5" activePane="bottomRight" state="frozen"/>
      <selection pane="bottomRight"/>
    </sheetView>
  </sheetViews>
  <sheetFormatPr defaultRowHeight="15" outlineLevelRow="0" outlineLevelCol="0" x14ac:dyDescent="55"/>
  <cols>
    <col min="1" max="1" width="26" customWidth="1"/>
    <col min="2" max="2" width="14" customWidth="1"/>
    <col min="3" max="4" width="11" customWidth="1"/>
    <col min="5" max="5" width="15" customWidth="1"/>
    <col min="6" max="7" width="13" customWidth="1"/>
    <col min="8" max="8" width="12" customWidth="1"/>
    <col min="9" max="9" width="13" customWidth="1"/>
    <col min="10" max="11" width="14" customWidth="1"/>
    <col min="12" max="12" width="16" customWidth="1"/>
    <col min="13" max="13" width="13" customWidth="1"/>
    <col min="14" max="15" width="16" customWidth="1"/>
    <col min="16" max="16" width="14" customWidth="1"/>
    <col min="17" max="17" width="22" customWidth="1"/>
  </cols>
  <sheetData>
    <row r="1" ht="34" customHeight="1" spans="1:17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ht="22" customHeight="1" spans="1:17" x14ac:dyDescent="0.25">
      <c r="A2" s="13" t="s">
        <v>23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ht="8" customHeight="1" x14ac:dyDescent="0.25"/>
    <row r="4" ht="42" customHeight="1" spans="1:17" x14ac:dyDescent="0.25">
      <c r="A4" s="14" t="s">
        <v>24</v>
      </c>
      <c r="B4" s="14" t="s">
        <v>25</v>
      </c>
      <c r="C4" s="14" t="s">
        <v>26</v>
      </c>
      <c r="D4" s="14" t="s">
        <v>27</v>
      </c>
      <c r="E4" s="14" t="s">
        <v>28</v>
      </c>
      <c r="F4" s="14" t="s">
        <v>29</v>
      </c>
      <c r="G4" s="15" t="s">
        <v>30</v>
      </c>
      <c r="H4" s="15" t="s">
        <v>31</v>
      </c>
      <c r="I4" s="15" t="s">
        <v>32</v>
      </c>
      <c r="J4" s="15" t="s">
        <v>33</v>
      </c>
      <c r="K4" s="15" t="s">
        <v>34</v>
      </c>
      <c r="L4" s="15" t="s">
        <v>35</v>
      </c>
      <c r="M4" s="15" t="s">
        <v>36</v>
      </c>
      <c r="N4" s="15" t="s">
        <v>37</v>
      </c>
      <c r="O4" s="15" t="s">
        <v>38</v>
      </c>
      <c r="P4" s="15" t="s">
        <v>39</v>
      </c>
      <c r="Q4" s="15" t="s">
        <v>40</v>
      </c>
    </row>
    <row r="5" ht="20" customHeight="1" spans="1:17" x14ac:dyDescent="0.25">
      <c r="A5" s="16" t="s">
        <v>41</v>
      </c>
      <c r="B5" s="17">
        <v>4800</v>
      </c>
      <c r="C5" s="16">
        <v>40</v>
      </c>
      <c r="D5" s="16">
        <v>16</v>
      </c>
      <c r="E5" s="17">
        <v>3000</v>
      </c>
      <c r="F5" s="18">
        <v>0.5</v>
      </c>
      <c r="G5" s="19">
        <f>IFERROR(B5/C5,"")</f>
      </c>
      <c r="H5" s="20">
        <f>IFERROR(D5/C5,"")</f>
      </c>
      <c r="I5" s="21">
        <f>IFERROR(B5/D5,"")</f>
      </c>
      <c r="J5" s="21">
        <f>IFERROR(D5*E5,"")</f>
      </c>
      <c r="K5" s="21">
        <f>IFERROR(J5*F5,"")</f>
      </c>
      <c r="L5" s="21">
        <f>IFERROR(K5-B5,"")</f>
      </c>
      <c r="M5" s="22">
        <f>IFERROR(K5/B5,"")</f>
      </c>
      <c r="N5" s="20">
        <f>IFERROR(B5/J5,"")</f>
      </c>
      <c r="O5" s="19">
        <f>IFERROR(E5*F5*H5,"")</f>
      </c>
      <c r="P5" s="19">
        <f>IFERROR(O5-G5,"")</f>
      </c>
      <c r="Q5" s="23">
        <f>IFERROR(IF(M5&gt;=3,"Scale it",IF(L5&gt;0,"Keep","Cut or renegotiate")),"")</f>
      </c>
    </row>
    <row r="6" ht="20" customHeight="1" spans="1:17" x14ac:dyDescent="0.25">
      <c r="A6" s="16"/>
      <c r="B6" s="17"/>
      <c r="C6" s="16"/>
      <c r="D6" s="16"/>
      <c r="E6" s="17"/>
      <c r="F6" s="18"/>
      <c r="G6" s="19">
        <f>IFERROR(B6/C6,"")</f>
      </c>
      <c r="H6" s="20">
        <f>IFERROR(D6/C6,"")</f>
      </c>
      <c r="I6" s="21">
        <f>IFERROR(B6/D6,"")</f>
      </c>
      <c r="J6" s="21">
        <f>IFERROR(D6*E6,"")</f>
      </c>
      <c r="K6" s="21">
        <f>IFERROR(J6*F6,"")</f>
      </c>
      <c r="L6" s="21">
        <f>IFERROR(K6-B6,"")</f>
      </c>
      <c r="M6" s="22">
        <f>IFERROR(K6/B6,"")</f>
      </c>
      <c r="N6" s="20">
        <f>IFERROR(B6/J6,"")</f>
      </c>
      <c r="O6" s="19">
        <f>IFERROR(E6*F6*H6,"")</f>
      </c>
      <c r="P6" s="19">
        <f>IFERROR(O6-G6,"")</f>
      </c>
      <c r="Q6" s="23">
        <f>IFERROR(IF(M6&gt;=3,"Scale it",IF(L6&gt;0,"Keep","Cut or renegotiate")),"")</f>
      </c>
    </row>
    <row r="7" ht="20" customHeight="1" spans="1:17" x14ac:dyDescent="0.25">
      <c r="A7" s="16"/>
      <c r="B7" s="17"/>
      <c r="C7" s="16"/>
      <c r="D7" s="16"/>
      <c r="E7" s="17"/>
      <c r="F7" s="18"/>
      <c r="G7" s="19">
        <f>IFERROR(B7/C7,"")</f>
      </c>
      <c r="H7" s="20">
        <f>IFERROR(D7/C7,"")</f>
      </c>
      <c r="I7" s="21">
        <f>IFERROR(B7/D7,"")</f>
      </c>
      <c r="J7" s="21">
        <f>IFERROR(D7*E7,"")</f>
      </c>
      <c r="K7" s="21">
        <f>IFERROR(J7*F7,"")</f>
      </c>
      <c r="L7" s="21">
        <f>IFERROR(K7-B7,"")</f>
      </c>
      <c r="M7" s="22">
        <f>IFERROR(K7/B7,"")</f>
      </c>
      <c r="N7" s="20">
        <f>IFERROR(B7/J7,"")</f>
      </c>
      <c r="O7" s="19">
        <f>IFERROR(E7*F7*H7,"")</f>
      </c>
      <c r="P7" s="19">
        <f>IFERROR(O7-G7,"")</f>
      </c>
      <c r="Q7" s="23">
        <f>IFERROR(IF(M7&gt;=3,"Scale it",IF(L7&gt;0,"Keep","Cut or renegotiate")),"")</f>
      </c>
    </row>
    <row r="8" ht="20" customHeight="1" spans="1:17" x14ac:dyDescent="0.25">
      <c r="A8" s="16"/>
      <c r="B8" s="17"/>
      <c r="C8" s="16"/>
      <c r="D8" s="16"/>
      <c r="E8" s="17"/>
      <c r="F8" s="18"/>
      <c r="G8" s="19">
        <f>IFERROR(B8/C8,"")</f>
      </c>
      <c r="H8" s="20">
        <f>IFERROR(D8/C8,"")</f>
      </c>
      <c r="I8" s="21">
        <f>IFERROR(B8/D8,"")</f>
      </c>
      <c r="J8" s="21">
        <f>IFERROR(D8*E8,"")</f>
      </c>
      <c r="K8" s="21">
        <f>IFERROR(J8*F8,"")</f>
      </c>
      <c r="L8" s="21">
        <f>IFERROR(K8-B8,"")</f>
      </c>
      <c r="M8" s="22">
        <f>IFERROR(K8/B8,"")</f>
      </c>
      <c r="N8" s="20">
        <f>IFERROR(B8/J8,"")</f>
      </c>
      <c r="O8" s="19">
        <f>IFERROR(E8*F8*H8,"")</f>
      </c>
      <c r="P8" s="19">
        <f>IFERROR(O8-G8,"")</f>
      </c>
      <c r="Q8" s="23">
        <f>IFERROR(IF(M8&gt;=3,"Scale it",IF(L8&gt;0,"Keep","Cut or renegotiate")),"")</f>
      </c>
    </row>
    <row r="9" ht="20" customHeight="1" spans="1:17" x14ac:dyDescent="0.25">
      <c r="A9" s="16"/>
      <c r="B9" s="17"/>
      <c r="C9" s="16"/>
      <c r="D9" s="16"/>
      <c r="E9" s="17"/>
      <c r="F9" s="18"/>
      <c r="G9" s="19">
        <f>IFERROR(B9/C9,"")</f>
      </c>
      <c r="H9" s="20">
        <f>IFERROR(D9/C9,"")</f>
      </c>
      <c r="I9" s="21">
        <f>IFERROR(B9/D9,"")</f>
      </c>
      <c r="J9" s="21">
        <f>IFERROR(D9*E9,"")</f>
      </c>
      <c r="K9" s="21">
        <f>IFERROR(J9*F9,"")</f>
      </c>
      <c r="L9" s="21">
        <f>IFERROR(K9-B9,"")</f>
      </c>
      <c r="M9" s="22">
        <f>IFERROR(K9/B9,"")</f>
      </c>
      <c r="N9" s="20">
        <f>IFERROR(B9/J9,"")</f>
      </c>
      <c r="O9" s="19">
        <f>IFERROR(E9*F9*H9,"")</f>
      </c>
      <c r="P9" s="19">
        <f>IFERROR(O9-G9,"")</f>
      </c>
      <c r="Q9" s="23">
        <f>IFERROR(IF(M9&gt;=3,"Scale it",IF(L9&gt;0,"Keep","Cut or renegotiate")),"")</f>
      </c>
    </row>
    <row r="10" ht="20" customHeight="1" spans="1:17" x14ac:dyDescent="0.25">
      <c r="A10" s="16"/>
      <c r="B10" s="17"/>
      <c r="C10" s="16"/>
      <c r="D10" s="16"/>
      <c r="E10" s="17"/>
      <c r="F10" s="18"/>
      <c r="G10" s="19">
        <f>IFERROR(B10/C10,"")</f>
      </c>
      <c r="H10" s="20">
        <f>IFERROR(D10/C10,"")</f>
      </c>
      <c r="I10" s="21">
        <f>IFERROR(B10/D10,"")</f>
      </c>
      <c r="J10" s="21">
        <f>IFERROR(D10*E10,"")</f>
      </c>
      <c r="K10" s="21">
        <f>IFERROR(J10*F10,"")</f>
      </c>
      <c r="L10" s="21">
        <f>IFERROR(K10-B10,"")</f>
      </c>
      <c r="M10" s="22">
        <f>IFERROR(K10/B10,"")</f>
      </c>
      <c r="N10" s="20">
        <f>IFERROR(B10/J10,"")</f>
      </c>
      <c r="O10" s="19">
        <f>IFERROR(E10*F10*H10,"")</f>
      </c>
      <c r="P10" s="19">
        <f>IFERROR(O10-G10,"")</f>
      </c>
      <c r="Q10" s="23">
        <f>IFERROR(IF(M10&gt;=3,"Scale it",IF(L10&gt;0,"Keep","Cut or renegotiate")),"")</f>
      </c>
    </row>
    <row r="11" ht="20" customHeight="1" spans="1:17" x14ac:dyDescent="0.25">
      <c r="A11" s="16"/>
      <c r="B11" s="17"/>
      <c r="C11" s="16"/>
      <c r="D11" s="16"/>
      <c r="E11" s="17"/>
      <c r="F11" s="18"/>
      <c r="G11" s="19">
        <f>IFERROR(B11/C11,"")</f>
      </c>
      <c r="H11" s="20">
        <f>IFERROR(D11/C11,"")</f>
      </c>
      <c r="I11" s="21">
        <f>IFERROR(B11/D11,"")</f>
      </c>
      <c r="J11" s="21">
        <f>IFERROR(D11*E11,"")</f>
      </c>
      <c r="K11" s="21">
        <f>IFERROR(J11*F11,"")</f>
      </c>
      <c r="L11" s="21">
        <f>IFERROR(K11-B11,"")</f>
      </c>
      <c r="M11" s="22">
        <f>IFERROR(K11/B11,"")</f>
      </c>
      <c r="N11" s="20">
        <f>IFERROR(B11/J11,"")</f>
      </c>
      <c r="O11" s="19">
        <f>IFERROR(E11*F11*H11,"")</f>
      </c>
      <c r="P11" s="19">
        <f>IFERROR(O11-G11,"")</f>
      </c>
      <c r="Q11" s="23">
        <f>IFERROR(IF(M11&gt;=3,"Scale it",IF(L11&gt;0,"Keep","Cut or renegotiate")),"")</f>
      </c>
    </row>
    <row r="12" ht="20" customHeight="1" spans="1:17" x14ac:dyDescent="0.25">
      <c r="A12" s="16"/>
      <c r="B12" s="17"/>
      <c r="C12" s="16"/>
      <c r="D12" s="16"/>
      <c r="E12" s="17"/>
      <c r="F12" s="18"/>
      <c r="G12" s="19">
        <f>IFERROR(B12/C12,"")</f>
      </c>
      <c r="H12" s="20">
        <f>IFERROR(D12/C12,"")</f>
      </c>
      <c r="I12" s="21">
        <f>IFERROR(B12/D12,"")</f>
      </c>
      <c r="J12" s="21">
        <f>IFERROR(D12*E12,"")</f>
      </c>
      <c r="K12" s="21">
        <f>IFERROR(J12*F12,"")</f>
      </c>
      <c r="L12" s="21">
        <f>IFERROR(K12-B12,"")</f>
      </c>
      <c r="M12" s="22">
        <f>IFERROR(K12/B12,"")</f>
      </c>
      <c r="N12" s="20">
        <f>IFERROR(B12/J12,"")</f>
      </c>
      <c r="O12" s="19">
        <f>IFERROR(E12*F12*H12,"")</f>
      </c>
      <c r="P12" s="19">
        <f>IFERROR(O12-G12,"")</f>
      </c>
      <c r="Q12" s="23">
        <f>IFERROR(IF(M12&gt;=3,"Scale it",IF(L12&gt;0,"Keep","Cut or renegotiate")),"")</f>
      </c>
    </row>
    <row r="13" ht="20" customHeight="1" spans="1:17" x14ac:dyDescent="0.25">
      <c r="A13" s="16"/>
      <c r="B13" s="17"/>
      <c r="C13" s="16"/>
      <c r="D13" s="16"/>
      <c r="E13" s="17"/>
      <c r="F13" s="18"/>
      <c r="G13" s="19">
        <f>IFERROR(B13/C13,"")</f>
      </c>
      <c r="H13" s="20">
        <f>IFERROR(D13/C13,"")</f>
      </c>
      <c r="I13" s="21">
        <f>IFERROR(B13/D13,"")</f>
      </c>
      <c r="J13" s="21">
        <f>IFERROR(D13*E13,"")</f>
      </c>
      <c r="K13" s="21">
        <f>IFERROR(J13*F13,"")</f>
      </c>
      <c r="L13" s="21">
        <f>IFERROR(K13-B13,"")</f>
      </c>
      <c r="M13" s="22">
        <f>IFERROR(K13/B13,"")</f>
      </c>
      <c r="N13" s="20">
        <f>IFERROR(B13/J13,"")</f>
      </c>
      <c r="O13" s="19">
        <f>IFERROR(E13*F13*H13,"")</f>
      </c>
      <c r="P13" s="19">
        <f>IFERROR(O13-G13,"")</f>
      </c>
      <c r="Q13" s="23">
        <f>IFERROR(IF(M13&gt;=3,"Scale it",IF(L13&gt;0,"Keep","Cut or renegotiate")),"")</f>
      </c>
    </row>
    <row r="14" ht="20" customHeight="1" spans="1:17" x14ac:dyDescent="0.25">
      <c r="A14" s="16"/>
      <c r="B14" s="17"/>
      <c r="C14" s="16"/>
      <c r="D14" s="16"/>
      <c r="E14" s="17"/>
      <c r="F14" s="18"/>
      <c r="G14" s="19">
        <f>IFERROR(B14/C14,"")</f>
      </c>
      <c r="H14" s="20">
        <f>IFERROR(D14/C14,"")</f>
      </c>
      <c r="I14" s="21">
        <f>IFERROR(B14/D14,"")</f>
      </c>
      <c r="J14" s="21">
        <f>IFERROR(D14*E14,"")</f>
      </c>
      <c r="K14" s="21">
        <f>IFERROR(J14*F14,"")</f>
      </c>
      <c r="L14" s="21">
        <f>IFERROR(K14-B14,"")</f>
      </c>
      <c r="M14" s="22">
        <f>IFERROR(K14/B14,"")</f>
      </c>
      <c r="N14" s="20">
        <f>IFERROR(B14/J14,"")</f>
      </c>
      <c r="O14" s="19">
        <f>IFERROR(E14*F14*H14,"")</f>
      </c>
      <c r="P14" s="19">
        <f>IFERROR(O14-G14,"")</f>
      </c>
      <c r="Q14" s="23">
        <f>IFERROR(IF(M14&gt;=3,"Scale it",IF(L14&gt;0,"Keep","Cut or renegotiate")),"")</f>
      </c>
    </row>
    <row r="15" ht="20" customHeight="1" spans="1:17" x14ac:dyDescent="0.25">
      <c r="A15" s="16"/>
      <c r="B15" s="17"/>
      <c r="C15" s="16"/>
      <c r="D15" s="16"/>
      <c r="E15" s="17"/>
      <c r="F15" s="18"/>
      <c r="G15" s="19">
        <f>IFERROR(B15/C15,"")</f>
      </c>
      <c r="H15" s="20">
        <f>IFERROR(D15/C15,"")</f>
      </c>
      <c r="I15" s="21">
        <f>IFERROR(B15/D15,"")</f>
      </c>
      <c r="J15" s="21">
        <f>IFERROR(D15*E15,"")</f>
      </c>
      <c r="K15" s="21">
        <f>IFERROR(J15*F15,"")</f>
      </c>
      <c r="L15" s="21">
        <f>IFERROR(K15-B15,"")</f>
      </c>
      <c r="M15" s="22">
        <f>IFERROR(K15/B15,"")</f>
      </c>
      <c r="N15" s="20">
        <f>IFERROR(B15/J15,"")</f>
      </c>
      <c r="O15" s="19">
        <f>IFERROR(E15*F15*H15,"")</f>
      </c>
      <c r="P15" s="19">
        <f>IFERROR(O15-G15,"")</f>
      </c>
      <c r="Q15" s="23">
        <f>IFERROR(IF(M15&gt;=3,"Scale it",IF(L15&gt;0,"Keep","Cut or renegotiate")),"")</f>
      </c>
    </row>
    <row r="16" ht="20" customHeight="1" spans="1:17" x14ac:dyDescent="0.25">
      <c r="A16" s="16"/>
      <c r="B16" s="17"/>
      <c r="C16" s="16"/>
      <c r="D16" s="16"/>
      <c r="E16" s="17"/>
      <c r="F16" s="18"/>
      <c r="G16" s="19">
        <f>IFERROR(B16/C16,"")</f>
      </c>
      <c r="H16" s="20">
        <f>IFERROR(D16/C16,"")</f>
      </c>
      <c r="I16" s="21">
        <f>IFERROR(B16/D16,"")</f>
      </c>
      <c r="J16" s="21">
        <f>IFERROR(D16*E16,"")</f>
      </c>
      <c r="K16" s="21">
        <f>IFERROR(J16*F16,"")</f>
      </c>
      <c r="L16" s="21">
        <f>IFERROR(K16-B16,"")</f>
      </c>
      <c r="M16" s="22">
        <f>IFERROR(K16/B16,"")</f>
      </c>
      <c r="N16" s="20">
        <f>IFERROR(B16/J16,"")</f>
      </c>
      <c r="O16" s="19">
        <f>IFERROR(E16*F16*H16,"")</f>
      </c>
      <c r="P16" s="19">
        <f>IFERROR(O16-G16,"")</f>
      </c>
      <c r="Q16" s="23">
        <f>IFERROR(IF(M16&gt;=3,"Scale it",IF(L16&gt;0,"Keep","Cut or renegotiate")),"")</f>
      </c>
    </row>
    <row r="17" ht="24" customHeight="1" spans="1:17" x14ac:dyDescent="0.25">
      <c r="A17" s="24" t="s">
        <v>42</v>
      </c>
      <c r="B17" s="25">
        <f>SUM(B5:B16)</f>
      </c>
      <c r="C17" s="26">
        <f>SUM(C5:C16)</f>
      </c>
      <c r="D17" s="26">
        <f>SUM(D5:D16)</f>
      </c>
      <c r="E17" s="25">
        <f>IFERROR(AVERAGE(E5:E16),"")</f>
      </c>
      <c r="F17" s="27">
        <f>IFERROR(AVERAGE(F5:F16),"")</f>
      </c>
      <c r="G17" s="28">
        <f>IFERROR(B17/C17,"")</f>
      </c>
      <c r="H17" s="27">
        <f>IFERROR(D17/C17,"")</f>
      </c>
      <c r="I17" s="25">
        <f>IFERROR(B17/D17,"")</f>
      </c>
      <c r="J17" s="25">
        <f>SUM(J5:J16)</f>
      </c>
      <c r="K17" s="25">
        <f>SUM(K5:K16)</f>
      </c>
      <c r="L17" s="25">
        <f>SUM(L5:L16)</f>
      </c>
      <c r="M17" s="29">
        <f>IFERROR(K17/B17,"")</f>
      </c>
      <c r="N17" s="27">
        <f>IFERROR(B17/J17,"")</f>
      </c>
      <c r="O17" s="26"/>
      <c r="P17" s="26"/>
      <c r="Q17" s="26"/>
    </row>
    <row r="19" ht="26" customHeight="1" spans="1:17" x14ac:dyDescent="0.25">
      <c r="A19" s="30" t="s">
        <v>43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1" ht="24" customHeight="1" spans="1:17" x14ac:dyDescent="0.25">
      <c r="A21" s="11" t="s">
        <v>22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</sheetData>
  <mergeCells count="4">
    <mergeCell ref="A1:Q1"/>
    <mergeCell ref="A2:Q2"/>
    <mergeCell ref="A19:Q19"/>
    <mergeCell ref="A21:Q21"/>
  </mergeCells>
  <conditionalFormatting sqref="L5:L16">
    <cfRule type="cellIs" dxfId="0" priority="1" operator="lessThan">
      <formula>0</formula>
    </cfRule>
    <cfRule type="cellIs" dxfId="1" priority="2" operator="greaterThan">
      <formula>0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D6A4F"/>
  </sheetPr>
  <dimension ref="A1:D23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46" customWidth="1"/>
    <col min="3" max="3" width="18" customWidth="1"/>
    <col min="4" max="4" width="52" customWidth="1"/>
  </cols>
  <sheetData>
    <row r="1" ht="34" customHeight="1" spans="1:4" x14ac:dyDescent="0.25">
      <c r="A1" s="12" t="s">
        <v>44</v>
      </c>
      <c r="B1" s="12"/>
      <c r="C1" s="12"/>
      <c r="D1" s="12"/>
    </row>
    <row r="2" ht="22" customHeight="1" spans="1:4" x14ac:dyDescent="0.25">
      <c r="A2" s="13" t="s">
        <v>45</v>
      </c>
      <c r="B2" s="13"/>
      <c r="C2" s="13"/>
      <c r="D2" s="13"/>
    </row>
    <row r="4" ht="26" customHeight="1" spans="2:4" x14ac:dyDescent="0.25">
      <c r="B4" s="4" t="s">
        <v>46</v>
      </c>
      <c r="C4" s="4"/>
      <c r="D4" s="4"/>
    </row>
    <row r="5" ht="22" customHeight="1" spans="2:4" x14ac:dyDescent="0.25">
      <c r="B5" s="31" t="s">
        <v>28</v>
      </c>
      <c r="C5" s="17">
        <v>3000</v>
      </c>
      <c r="D5" s="32" t="s">
        <v>47</v>
      </c>
    </row>
    <row r="6" ht="22" customHeight="1" spans="2:4" x14ac:dyDescent="0.25">
      <c r="B6" s="31" t="s">
        <v>48</v>
      </c>
      <c r="C6" s="18">
        <v>0.5</v>
      </c>
      <c r="D6" s="32" t="s">
        <v>49</v>
      </c>
    </row>
    <row r="7" ht="22" customHeight="1" spans="2:4" x14ac:dyDescent="0.25">
      <c r="B7" s="31" t="s">
        <v>50</v>
      </c>
      <c r="C7" s="18">
        <v>0.4</v>
      </c>
      <c r="D7" s="32" t="s">
        <v>51</v>
      </c>
    </row>
    <row r="9" ht="26" customHeight="1" spans="2:4" x14ac:dyDescent="0.25">
      <c r="B9" s="4" t="s">
        <v>52</v>
      </c>
      <c r="C9" s="4"/>
      <c r="D9" s="4"/>
    </row>
    <row r="10" ht="24" customHeight="1" spans="2:4" x14ac:dyDescent="0.25">
      <c r="B10" s="33" t="s">
        <v>53</v>
      </c>
      <c r="C10" s="34">
        <f>IFERROR(C5*C6,"")</f>
      </c>
      <c r="D10" s="32" t="s">
        <v>54</v>
      </c>
    </row>
    <row r="11" ht="24" customHeight="1" spans="2:4" x14ac:dyDescent="0.25">
      <c r="B11" s="33" t="s">
        <v>38</v>
      </c>
      <c r="C11" s="35">
        <f>IFERROR(C5*C6*C7,"")</f>
      </c>
      <c r="D11" s="32" t="s">
        <v>55</v>
      </c>
    </row>
    <row r="12" ht="24" customHeight="1" spans="2:4" x14ac:dyDescent="0.25">
      <c r="B12" s="33" t="s">
        <v>56</v>
      </c>
      <c r="C12" s="35">
        <f>IFERROR((C5*C6*C7)/2,"")</f>
      </c>
      <c r="D12" s="32" t="s">
        <v>57</v>
      </c>
    </row>
    <row r="13" ht="24" customHeight="1" spans="2:4" x14ac:dyDescent="0.25">
      <c r="B13" s="33" t="s">
        <v>58</v>
      </c>
      <c r="C13" s="35">
        <f>IFERROR((C5*C6*C7)/3,"")</f>
      </c>
      <c r="D13" s="32" t="s">
        <v>59</v>
      </c>
    </row>
    <row r="15" ht="26" customHeight="1" spans="2:4" x14ac:dyDescent="0.25">
      <c r="B15" s="4" t="s">
        <v>60</v>
      </c>
      <c r="C15" s="4"/>
      <c r="D15" s="4"/>
    </row>
    <row r="16" ht="22" customHeight="1" spans="2:4" x14ac:dyDescent="0.25">
      <c r="B16" s="31" t="s">
        <v>61</v>
      </c>
      <c r="C16" s="36">
        <v>150</v>
      </c>
      <c r="D16" s="32" t="s">
        <v>62</v>
      </c>
    </row>
    <row r="17" ht="24" customHeight="1" spans="2:4" x14ac:dyDescent="0.25">
      <c r="B17" s="33" t="s">
        <v>63</v>
      </c>
      <c r="C17" s="37">
        <f>IFERROR(C16/(C5*C6),"")</f>
      </c>
      <c r="D17" s="32" t="s">
        <v>64</v>
      </c>
    </row>
    <row r="18" ht="24" customHeight="1" spans="2:4" x14ac:dyDescent="0.25">
      <c r="B18" s="33" t="s">
        <v>65</v>
      </c>
      <c r="C18" s="38">
        <f>IFERROR((C16/(C5*C6))*100,"")</f>
      </c>
      <c r="D18" s="32" t="s">
        <v>66</v>
      </c>
    </row>
    <row r="19" ht="24" customHeight="1" spans="2:4" x14ac:dyDescent="0.25">
      <c r="B19" s="33" t="s">
        <v>67</v>
      </c>
      <c r="C19" s="39">
        <f>IFERROR(IF(C16&lt;(C5*C6*C7),"Worth buying — you have headroom","Too expensive at your close rate"),"")</f>
      </c>
      <c r="D19" s="32" t="s">
        <v>68</v>
      </c>
    </row>
    <row r="21" ht="30" customHeight="1" spans="2:4" x14ac:dyDescent="0.25">
      <c r="B21" s="40" t="s">
        <v>69</v>
      </c>
      <c r="C21" s="40"/>
      <c r="D21" s="40"/>
    </row>
    <row r="23" ht="24" customHeight="1" spans="1:4" x14ac:dyDescent="0.25">
      <c r="A23" s="11" t="s">
        <v>22</v>
      </c>
      <c r="B23" s="11"/>
      <c r="C23" s="11"/>
      <c r="D23" s="11"/>
    </row>
  </sheetData>
  <mergeCells count="7">
    <mergeCell ref="A1:D1"/>
    <mergeCell ref="A2:D2"/>
    <mergeCell ref="B4:D4"/>
    <mergeCell ref="B9:D9"/>
    <mergeCell ref="B15:D15"/>
    <mergeCell ref="B21:D21"/>
    <mergeCell ref="A23:D2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49A27"/>
  </sheetPr>
  <dimension ref="A1:I19"/>
  <sheetViews>
    <sheetView workbookViewId="0" showGridLines="0">
      <pane xSplit="1" ySplit="4" topLeftCell="B5" activePane="bottomRight" state="frozen"/>
      <selection pane="bottomRight"/>
    </sheetView>
  </sheetViews>
  <sheetFormatPr defaultRowHeight="15" outlineLevelRow="0" outlineLevelCol="0" x14ac:dyDescent="55"/>
  <cols>
    <col min="1" max="1" width="16" customWidth="1"/>
    <col min="2" max="2" width="15" customWidth="1"/>
    <col min="3" max="4" width="12" customWidth="1"/>
    <col min="5" max="5" width="15" customWidth="1"/>
    <col min="6" max="6" width="14" customWidth="1"/>
    <col min="7" max="7" width="12" customWidth="1"/>
    <col min="8" max="8" width="14" customWidth="1"/>
    <col min="9" max="9" width="18" customWidth="1"/>
  </cols>
  <sheetData>
    <row r="1" ht="34" customHeight="1" spans="1:9" x14ac:dyDescent="0.25">
      <c r="A1" s="12" t="s">
        <v>70</v>
      </c>
      <c r="B1" s="12"/>
      <c r="C1" s="12"/>
      <c r="D1" s="12"/>
      <c r="E1" s="12"/>
      <c r="F1" s="12"/>
      <c r="G1" s="12"/>
      <c r="H1" s="12"/>
      <c r="I1" s="12"/>
    </row>
    <row r="2" ht="22" customHeight="1" spans="1:9" x14ac:dyDescent="0.25">
      <c r="A2" s="13" t="s">
        <v>71</v>
      </c>
      <c r="B2" s="13"/>
      <c r="C2" s="13"/>
      <c r="D2" s="13"/>
      <c r="E2" s="13"/>
      <c r="F2" s="13"/>
      <c r="G2" s="13"/>
      <c r="H2" s="13"/>
      <c r="I2" s="13"/>
    </row>
    <row r="3" ht="8" customHeight="1" x14ac:dyDescent="0.25"/>
    <row r="4" ht="38" customHeight="1" spans="1:9" x14ac:dyDescent="0.25">
      <c r="A4" s="14" t="s">
        <v>72</v>
      </c>
      <c r="B4" s="14" t="s">
        <v>73</v>
      </c>
      <c r="C4" s="14" t="s">
        <v>74</v>
      </c>
      <c r="D4" s="14" t="s">
        <v>27</v>
      </c>
      <c r="E4" s="14" t="s">
        <v>75</v>
      </c>
      <c r="F4" s="15" t="s">
        <v>30</v>
      </c>
      <c r="G4" s="15" t="s">
        <v>31</v>
      </c>
      <c r="H4" s="15" t="s">
        <v>32</v>
      </c>
      <c r="I4" s="15" t="s">
        <v>76</v>
      </c>
    </row>
    <row r="5" ht="20" customHeight="1" spans="1:9" x14ac:dyDescent="0.25">
      <c r="A5" s="16" t="s">
        <v>77</v>
      </c>
      <c r="B5" s="17"/>
      <c r="C5" s="16"/>
      <c r="D5" s="16"/>
      <c r="E5" s="17"/>
      <c r="F5" s="19">
        <f>IFERROR(B5/C5,"")</f>
      </c>
      <c r="G5" s="20">
        <f>IFERROR(D5/C5,"")</f>
      </c>
      <c r="H5" s="21">
        <f>IFERROR(B5/D5,"")</f>
      </c>
      <c r="I5" s="22">
        <f>IFERROR(E5/B5,"")</f>
      </c>
    </row>
    <row r="6" ht="20" customHeight="1" spans="1:9" x14ac:dyDescent="0.25">
      <c r="A6" s="16" t="s">
        <v>78</v>
      </c>
      <c r="B6" s="17"/>
      <c r="C6" s="16"/>
      <c r="D6" s="16"/>
      <c r="E6" s="17"/>
      <c r="F6" s="19">
        <f>IFERROR(B6/C6,"")</f>
      </c>
      <c r="G6" s="20">
        <f>IFERROR(D6/C6,"")</f>
      </c>
      <c r="H6" s="21">
        <f>IFERROR(B6/D6,"")</f>
      </c>
      <c r="I6" s="22">
        <f>IFERROR(E6/B6,"")</f>
      </c>
    </row>
    <row r="7" ht="20" customHeight="1" spans="1:9" x14ac:dyDescent="0.25">
      <c r="A7" s="16" t="s">
        <v>79</v>
      </c>
      <c r="B7" s="17"/>
      <c r="C7" s="16"/>
      <c r="D7" s="16"/>
      <c r="E7" s="17"/>
      <c r="F7" s="19">
        <f>IFERROR(B7/C7,"")</f>
      </c>
      <c r="G7" s="20">
        <f>IFERROR(D7/C7,"")</f>
      </c>
      <c r="H7" s="21">
        <f>IFERROR(B7/D7,"")</f>
      </c>
      <c r="I7" s="22">
        <f>IFERROR(E7/B7,"")</f>
      </c>
    </row>
    <row r="8" ht="20" customHeight="1" spans="1:9" x14ac:dyDescent="0.25">
      <c r="A8" s="16" t="s">
        <v>80</v>
      </c>
      <c r="B8" s="17"/>
      <c r="C8" s="16"/>
      <c r="D8" s="16"/>
      <c r="E8" s="17"/>
      <c r="F8" s="19">
        <f>IFERROR(B8/C8,"")</f>
      </c>
      <c r="G8" s="20">
        <f>IFERROR(D8/C8,"")</f>
      </c>
      <c r="H8" s="21">
        <f>IFERROR(B8/D8,"")</f>
      </c>
      <c r="I8" s="22">
        <f>IFERROR(E8/B8,"")</f>
      </c>
    </row>
    <row r="9" ht="20" customHeight="1" spans="1:9" x14ac:dyDescent="0.25">
      <c r="A9" s="16" t="s">
        <v>81</v>
      </c>
      <c r="B9" s="17"/>
      <c r="C9" s="16"/>
      <c r="D9" s="16"/>
      <c r="E9" s="17"/>
      <c r="F9" s="19">
        <f>IFERROR(B9/C9,"")</f>
      </c>
      <c r="G9" s="20">
        <f>IFERROR(D9/C9,"")</f>
      </c>
      <c r="H9" s="21">
        <f>IFERROR(B9/D9,"")</f>
      </c>
      <c r="I9" s="22">
        <f>IFERROR(E9/B9,"")</f>
      </c>
    </row>
    <row r="10" ht="20" customHeight="1" spans="1:9" x14ac:dyDescent="0.25">
      <c r="A10" s="16" t="s">
        <v>82</v>
      </c>
      <c r="B10" s="17"/>
      <c r="C10" s="16"/>
      <c r="D10" s="16"/>
      <c r="E10" s="17"/>
      <c r="F10" s="19">
        <f>IFERROR(B10/C10,"")</f>
      </c>
      <c r="G10" s="20">
        <f>IFERROR(D10/C10,"")</f>
      </c>
      <c r="H10" s="21">
        <f>IFERROR(B10/D10,"")</f>
      </c>
      <c r="I10" s="22">
        <f>IFERROR(E10/B10,"")</f>
      </c>
    </row>
    <row r="11" ht="20" customHeight="1" spans="1:9" x14ac:dyDescent="0.25">
      <c r="A11" s="16" t="s">
        <v>83</v>
      </c>
      <c r="B11" s="17"/>
      <c r="C11" s="16"/>
      <c r="D11" s="16"/>
      <c r="E11" s="17"/>
      <c r="F11" s="19">
        <f>IFERROR(B11/C11,"")</f>
      </c>
      <c r="G11" s="20">
        <f>IFERROR(D11/C11,"")</f>
      </c>
      <c r="H11" s="21">
        <f>IFERROR(B11/D11,"")</f>
      </c>
      <c r="I11" s="22">
        <f>IFERROR(E11/B11,"")</f>
      </c>
    </row>
    <row r="12" ht="20" customHeight="1" spans="1:9" x14ac:dyDescent="0.25">
      <c r="A12" s="16" t="s">
        <v>84</v>
      </c>
      <c r="B12" s="17"/>
      <c r="C12" s="16"/>
      <c r="D12" s="16"/>
      <c r="E12" s="17"/>
      <c r="F12" s="19">
        <f>IFERROR(B12/C12,"")</f>
      </c>
      <c r="G12" s="20">
        <f>IFERROR(D12/C12,"")</f>
      </c>
      <c r="H12" s="21">
        <f>IFERROR(B12/D12,"")</f>
      </c>
      <c r="I12" s="22">
        <f>IFERROR(E12/B12,"")</f>
      </c>
    </row>
    <row r="13" ht="20" customHeight="1" spans="1:9" x14ac:dyDescent="0.25">
      <c r="A13" s="16" t="s">
        <v>85</v>
      </c>
      <c r="B13" s="17"/>
      <c r="C13" s="16"/>
      <c r="D13" s="16"/>
      <c r="E13" s="17"/>
      <c r="F13" s="19">
        <f>IFERROR(B13/C13,"")</f>
      </c>
      <c r="G13" s="20">
        <f>IFERROR(D13/C13,"")</f>
      </c>
      <c r="H13" s="21">
        <f>IFERROR(B13/D13,"")</f>
      </c>
      <c r="I13" s="22">
        <f>IFERROR(E13/B13,"")</f>
      </c>
    </row>
    <row r="14" ht="20" customHeight="1" spans="1:9" x14ac:dyDescent="0.25">
      <c r="A14" s="16" t="s">
        <v>86</v>
      </c>
      <c r="B14" s="17"/>
      <c r="C14" s="16"/>
      <c r="D14" s="16"/>
      <c r="E14" s="17"/>
      <c r="F14" s="19">
        <f>IFERROR(B14/C14,"")</f>
      </c>
      <c r="G14" s="20">
        <f>IFERROR(D14/C14,"")</f>
      </c>
      <c r="H14" s="21">
        <f>IFERROR(B14/D14,"")</f>
      </c>
      <c r="I14" s="22">
        <f>IFERROR(E14/B14,"")</f>
      </c>
    </row>
    <row r="15" ht="20" customHeight="1" spans="1:9" x14ac:dyDescent="0.25">
      <c r="A15" s="16" t="s">
        <v>87</v>
      </c>
      <c r="B15" s="17"/>
      <c r="C15" s="16"/>
      <c r="D15" s="16"/>
      <c r="E15" s="17"/>
      <c r="F15" s="19">
        <f>IFERROR(B15/C15,"")</f>
      </c>
      <c r="G15" s="20">
        <f>IFERROR(D15/C15,"")</f>
      </c>
      <c r="H15" s="21">
        <f>IFERROR(B15/D15,"")</f>
      </c>
      <c r="I15" s="22">
        <f>IFERROR(E15/B15,"")</f>
      </c>
    </row>
    <row r="16" ht="20" customHeight="1" spans="1:9" x14ac:dyDescent="0.25">
      <c r="A16" s="16" t="s">
        <v>88</v>
      </c>
      <c r="B16" s="17"/>
      <c r="C16" s="16"/>
      <c r="D16" s="16"/>
      <c r="E16" s="17"/>
      <c r="F16" s="19">
        <f>IFERROR(B16/C16,"")</f>
      </c>
      <c r="G16" s="20">
        <f>IFERROR(D16/C16,"")</f>
      </c>
      <c r="H16" s="21">
        <f>IFERROR(B16/D16,"")</f>
      </c>
      <c r="I16" s="22">
        <f>IFERROR(E16/B16,"")</f>
      </c>
    </row>
    <row r="17" ht="24" customHeight="1" spans="1:9" x14ac:dyDescent="0.25">
      <c r="A17" s="24" t="s">
        <v>89</v>
      </c>
      <c r="B17" s="25">
        <f>SUM(B5:B16)</f>
      </c>
      <c r="C17" s="26">
        <f>SUM(C5:C16)</f>
      </c>
      <c r="D17" s="26">
        <f>SUM(D5:D16)</f>
      </c>
      <c r="E17" s="25">
        <f>SUM(E5:E16)</f>
      </c>
      <c r="F17" s="28">
        <f>IFERROR(B17/C17,"")</f>
      </c>
      <c r="G17" s="27">
        <f>IFERROR(D17/C17,"")</f>
      </c>
      <c r="H17" s="25">
        <f>IFERROR(B17/D17,"")</f>
      </c>
      <c r="I17" s="29">
        <f>IFERROR(E17/B17,"")</f>
      </c>
    </row>
    <row r="19" ht="24" customHeight="1" spans="1:9" x14ac:dyDescent="0.25">
      <c r="A19" s="11" t="s">
        <v>22</v>
      </c>
      <c r="B19" s="11"/>
      <c r="C19" s="11"/>
      <c r="D19" s="11"/>
      <c r="E19" s="11"/>
      <c r="F19" s="11"/>
      <c r="G19" s="11"/>
      <c r="H19" s="11"/>
      <c r="I19" s="11"/>
    </row>
  </sheetData>
  <mergeCells count="3">
    <mergeCell ref="A1:I1"/>
    <mergeCell ref="A2:I2"/>
    <mergeCell ref="A19:I1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Lead Sources</vt:lpstr>
      <vt:lpstr>Break-Even Calculator</vt:lpstr>
      <vt:lpstr>Monthly Tracker</vt:lpstr>
    </vt:vector>
  </TitlesOfParts>
  <Company>LeadChuck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LeadChuck</dc:creator>
  <dc:title>Lead Source Scorecard</dc:title>
  <dc:subject/>
  <dc:description>Work out what every lead source actually earns you, and the most you can afford to pay for a lead. Free from LeadChuck.</dc:description>
  <cp:keywords/>
  <cp:category/>
  <cp:lastModifiedBy>LeadChuck</cp:lastModifiedBy>
  <dcterms:created xsi:type="dcterms:W3CDTF">2026-08-12T12:53:53Z</dcterms:created>
  <dcterms:modified xsi:type="dcterms:W3CDTF">2026-08-12T12:53:53Z</dcterms:modified>
</cp:coreProperties>
</file>